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988"/>
  </bookViews>
  <sheets>
    <sheet name="Sayfa1" sheetId="1" r:id="rId1"/>
    <sheet name="Sayfa2" sheetId="2" r:id="rId2"/>
    <sheet name="Sayfa3" sheetId="3" r:id="rId3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"/>
  <c r="C18" l="1"/>
  <c r="G18" l="1"/>
  <c r="G58" l="1"/>
  <c r="C48"/>
  <c r="C41"/>
  <c r="C26" l="1"/>
  <c r="C47" l="1"/>
  <c r="C56" s="1"/>
</calcChain>
</file>

<file path=xl/sharedStrings.xml><?xml version="1.0" encoding="utf-8"?>
<sst xmlns="http://schemas.openxmlformats.org/spreadsheetml/2006/main" count="72" uniqueCount="70">
  <si>
    <t>LOTUS EVLERİ SİTE YÖNETİMİ</t>
  </si>
  <si>
    <t xml:space="preserve">GELİR-GİDER TABLOSU </t>
  </si>
  <si>
    <t>GİDERLER</t>
  </si>
  <si>
    <t>GELİRLER</t>
  </si>
  <si>
    <t>770- Doğalgaz Gideri</t>
  </si>
  <si>
    <t>Kasa ve Banka Bakiyesi</t>
  </si>
  <si>
    <t>771- Ortak Alan Elektrik Gideri</t>
  </si>
  <si>
    <t>772- Ortak Alan Su Gideri</t>
  </si>
  <si>
    <t>773- Demirbaş Alımı</t>
  </si>
  <si>
    <t>774- Genel Yönetim Giderleri</t>
  </si>
  <si>
    <t>01- Yönetim gideri</t>
  </si>
  <si>
    <t>02- Kırtasiye ve ofis gideri</t>
  </si>
  <si>
    <t>03- Telefon,internet,posta vs</t>
  </si>
  <si>
    <t>660-02 Banka Faiz Geliri</t>
  </si>
  <si>
    <t>04- Avukatlık gideri</t>
  </si>
  <si>
    <t>661- Bilinmeyen ve Yanlış Yatan Aidat</t>
  </si>
  <si>
    <t>05- Muhasebe gideri</t>
  </si>
  <si>
    <t>Aidat Gelirleri</t>
  </si>
  <si>
    <t>06- Banka,noter ve harç gideri</t>
  </si>
  <si>
    <t xml:space="preserve">Aidat  </t>
  </si>
  <si>
    <t>775- Hizmet Giderleri</t>
  </si>
  <si>
    <t>01- Yönetici personel</t>
  </si>
  <si>
    <t>Doğalgaz Yakıt</t>
  </si>
  <si>
    <t>02- Temizlik personeli</t>
  </si>
  <si>
    <t>Gecikme Cezası</t>
  </si>
  <si>
    <t>03- Güvenlik hizmetleri</t>
  </si>
  <si>
    <t>04- Teknik personel</t>
  </si>
  <si>
    <t>05- Bahçe personeli</t>
  </si>
  <si>
    <t>06- SSK primi</t>
  </si>
  <si>
    <t>776- Bakım Onarım Giderleri</t>
  </si>
  <si>
    <t>01- Asansör bakım ve onarım</t>
  </si>
  <si>
    <t>02- Jeneratör bakım ve onarım</t>
  </si>
  <si>
    <t>03- İlaçlama gideri</t>
  </si>
  <si>
    <t>04-Otomatik yangın sön.sis.bakım</t>
  </si>
  <si>
    <t>05- Sıhhı tesisat onarım ve mlz.</t>
  </si>
  <si>
    <t>06- Elektrik onarım ve malzeme</t>
  </si>
  <si>
    <t>07- Yangın tüpü bakım ve dolum gideri</t>
  </si>
  <si>
    <t>08- Ulaşım ve nakliye</t>
  </si>
  <si>
    <t>09- Kamera sis. bakım ve onarım</t>
  </si>
  <si>
    <t>10- Merkezi sis.tv cihaz bakımı</t>
  </si>
  <si>
    <t xml:space="preserve">11- Sos. tes. Bakım,onarım </t>
  </si>
  <si>
    <t>12- Bahçe bakım ve peyzaj gideri</t>
  </si>
  <si>
    <t>13- Makine bakım,onarım</t>
  </si>
  <si>
    <t>14- Arıtma sistemi</t>
  </si>
  <si>
    <t>777- Genel İşletme Giderleri</t>
  </si>
  <si>
    <t>01- Kar küreme ve tuz gideri</t>
  </si>
  <si>
    <t xml:space="preserve">03- Site geliştirme bakım ve onarım </t>
  </si>
  <si>
    <t>TOPLAM GİDER</t>
  </si>
  <si>
    <t>GENEL TOPLAM</t>
  </si>
  <si>
    <t>04- Kumanda,sticker,kart gideri</t>
  </si>
  <si>
    <t>02- Temizlik mlz. ve personel mlz.</t>
  </si>
  <si>
    <t>660-01 Kumanda,sticker,kart geliri</t>
  </si>
  <si>
    <t>05-İade edilen aidat gideri</t>
  </si>
  <si>
    <t>ego abonelik katılım payı</t>
  </si>
  <si>
    <t>Demirbaş</t>
  </si>
  <si>
    <t>660-03 Demirbaş Faiz Geliri</t>
  </si>
  <si>
    <t>Sıcak Su</t>
  </si>
  <si>
    <t>07-Süs havuzu giderleri</t>
  </si>
  <si>
    <t>07- Enerjisa güvence bedeli</t>
  </si>
  <si>
    <t>31 Mart 2018 İş Bankası</t>
  </si>
  <si>
    <t>31 Mart 2018 Akbank</t>
  </si>
  <si>
    <t>31 Mart 2018 demirbaş ağustos</t>
  </si>
  <si>
    <t>660-04 Enerjisa güvence ücreti iade</t>
  </si>
  <si>
    <t>31 Mart 2018 Kasa</t>
  </si>
  <si>
    <t>31 Mart 2018 Akbank tazminat vadeli</t>
  </si>
  <si>
    <t>31 Mart 2018 akbank vadeli</t>
  </si>
  <si>
    <t>01 NİSAN 2018 - 31 MART 2019</t>
  </si>
  <si>
    <t>31 Mart 2019  Kasa</t>
  </si>
  <si>
    <t xml:space="preserve">31 Mart 2019 Akbank </t>
  </si>
  <si>
    <t>31 Mart 2019 Akbank Personel Tazminat Vadeli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</si>
</sst>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5" fontId="0" fillId="0" borderId="2" xfId="0" applyNumberForma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0" fillId="0" borderId="3" xfId="0" applyBorder="1"/>
    <xf numFmtId="4" fontId="0" fillId="0" borderId="4" xfId="0" applyNumberFormat="1" applyBorder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" fontId="2" fillId="0" borderId="5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8"/>
  <sheetViews>
    <sheetView tabSelected="1" zoomScaleNormal="100" workbookViewId="0">
      <selection activeCell="A51" sqref="A51"/>
    </sheetView>
  </sheetViews>
  <sheetFormatPr defaultRowHeight="15"/>
  <cols>
    <col min="1" max="1" width="48" customWidth="1"/>
    <col min="2" max="2" width="10"/>
    <col min="3" max="3" width="15.28515625"/>
    <col min="4" max="4" width="3.5703125"/>
    <col min="5" max="5" width="37.42578125" customWidth="1"/>
    <col min="6" max="6" width="13"/>
    <col min="7" max="7" width="16" customWidth="1"/>
    <col min="8" max="1025" width="8.5703125"/>
  </cols>
  <sheetData>
    <row r="2" spans="1:7" ht="15.75">
      <c r="A2" s="18" t="s">
        <v>0</v>
      </c>
      <c r="B2" s="18"/>
      <c r="C2" s="18"/>
      <c r="D2" s="18"/>
      <c r="E2" s="18"/>
      <c r="F2" s="18"/>
      <c r="G2" s="18"/>
    </row>
    <row r="3" spans="1:7" ht="15.75">
      <c r="A3" s="18" t="s">
        <v>1</v>
      </c>
      <c r="B3" s="18"/>
      <c r="C3" s="18"/>
      <c r="D3" s="18"/>
      <c r="E3" s="18"/>
      <c r="F3" s="18"/>
      <c r="G3" s="18"/>
    </row>
    <row r="4" spans="1:7" ht="15.75">
      <c r="A4" s="18" t="s">
        <v>66</v>
      </c>
      <c r="B4" s="18"/>
      <c r="C4" s="18"/>
      <c r="D4" s="18"/>
      <c r="E4" s="18"/>
      <c r="F4" s="18"/>
      <c r="G4" s="18"/>
    </row>
    <row r="5" spans="1:7">
      <c r="A5" s="19" t="s">
        <v>2</v>
      </c>
      <c r="B5" s="19"/>
      <c r="C5" s="19"/>
      <c r="D5" s="1"/>
      <c r="E5" s="19" t="s">
        <v>3</v>
      </c>
      <c r="F5" s="19"/>
      <c r="G5" s="19"/>
    </row>
    <row r="6" spans="1:7">
      <c r="A6" s="17" t="s">
        <v>4</v>
      </c>
      <c r="B6" s="17"/>
      <c r="C6" s="3">
        <v>694445.37</v>
      </c>
      <c r="E6" s="17" t="s">
        <v>5</v>
      </c>
      <c r="F6" s="17"/>
      <c r="G6" s="3">
        <f>F7+F8+F9+F10+F11+F12</f>
        <v>294569.44</v>
      </c>
    </row>
    <row r="7" spans="1:7">
      <c r="A7" s="17" t="s">
        <v>6</v>
      </c>
      <c r="B7" s="17"/>
      <c r="C7" s="3">
        <v>270321.59999999998</v>
      </c>
      <c r="E7" s="4" t="s">
        <v>63</v>
      </c>
      <c r="F7" s="5">
        <v>16781.64</v>
      </c>
      <c r="G7" s="6"/>
    </row>
    <row r="8" spans="1:7">
      <c r="A8" s="17" t="s">
        <v>7</v>
      </c>
      <c r="B8" s="17"/>
      <c r="C8" s="3">
        <v>64594.93</v>
      </c>
      <c r="E8" s="4" t="s">
        <v>59</v>
      </c>
      <c r="F8" s="5">
        <v>39543.31</v>
      </c>
      <c r="G8" s="6"/>
    </row>
    <row r="9" spans="1:7">
      <c r="A9" s="17" t="s">
        <v>8</v>
      </c>
      <c r="B9" s="17"/>
      <c r="C9" s="3">
        <v>15265.97</v>
      </c>
      <c r="E9" s="7" t="s">
        <v>60</v>
      </c>
      <c r="F9" s="8">
        <v>55507.28</v>
      </c>
      <c r="G9" s="6"/>
    </row>
    <row r="10" spans="1:7">
      <c r="A10" s="17" t="s">
        <v>9</v>
      </c>
      <c r="B10" s="17"/>
      <c r="C10" s="3">
        <v>55144.29</v>
      </c>
      <c r="E10" s="7" t="s">
        <v>64</v>
      </c>
      <c r="F10" s="8">
        <v>72535.259999999995</v>
      </c>
      <c r="G10" s="6"/>
    </row>
    <row r="11" spans="1:7">
      <c r="A11" s="4" t="s">
        <v>10</v>
      </c>
      <c r="B11" s="5">
        <v>30130.63</v>
      </c>
      <c r="C11" s="6"/>
      <c r="E11" s="7" t="s">
        <v>65</v>
      </c>
      <c r="F11" s="8">
        <v>50077.29</v>
      </c>
      <c r="G11" s="6"/>
    </row>
    <row r="12" spans="1:7">
      <c r="A12" s="4" t="s">
        <v>11</v>
      </c>
      <c r="B12" s="5">
        <v>1346.9</v>
      </c>
      <c r="C12" s="6"/>
      <c r="E12" s="7" t="s">
        <v>61</v>
      </c>
      <c r="F12" s="8">
        <v>60124.66</v>
      </c>
      <c r="G12" s="6"/>
    </row>
    <row r="13" spans="1:7">
      <c r="A13" s="4" t="s">
        <v>12</v>
      </c>
      <c r="B13" s="5">
        <v>3654.85</v>
      </c>
      <c r="C13" s="6"/>
      <c r="E13" s="15" t="s">
        <v>51</v>
      </c>
      <c r="F13" s="16"/>
      <c r="G13" s="3">
        <v>5986</v>
      </c>
    </row>
    <row r="14" spans="1:7">
      <c r="A14" s="4" t="s">
        <v>14</v>
      </c>
      <c r="B14" s="5">
        <v>10677.7</v>
      </c>
      <c r="C14" s="6"/>
      <c r="E14" s="2" t="s">
        <v>13</v>
      </c>
      <c r="F14" s="2"/>
      <c r="G14" s="3">
        <v>8705.8700000000008</v>
      </c>
    </row>
    <row r="15" spans="1:7">
      <c r="A15" s="4" t="s">
        <v>16</v>
      </c>
      <c r="B15" s="5">
        <v>7320</v>
      </c>
      <c r="C15" s="6"/>
      <c r="E15" s="2" t="s">
        <v>55</v>
      </c>
      <c r="F15" s="2"/>
      <c r="G15" s="3">
        <v>3354.01</v>
      </c>
    </row>
    <row r="16" spans="1:7">
      <c r="A16" s="4" t="s">
        <v>18</v>
      </c>
      <c r="B16" s="5">
        <v>2014.21</v>
      </c>
      <c r="C16" s="6"/>
      <c r="E16" s="2" t="s">
        <v>62</v>
      </c>
      <c r="F16" s="2"/>
      <c r="G16" s="3">
        <v>0</v>
      </c>
    </row>
    <row r="17" spans="1:7">
      <c r="A17" s="4" t="s">
        <v>58</v>
      </c>
      <c r="B17" s="5">
        <v>0</v>
      </c>
      <c r="C17" s="6"/>
      <c r="E17" s="15" t="s">
        <v>15</v>
      </c>
      <c r="F17" s="16"/>
      <c r="G17" s="3">
        <v>464</v>
      </c>
    </row>
    <row r="18" spans="1:7">
      <c r="A18" s="17" t="s">
        <v>20</v>
      </c>
      <c r="B18" s="17"/>
      <c r="C18" s="3">
        <f>B19+B20+B21+B22+B23+B24+B25</f>
        <v>756920.55999999994</v>
      </c>
      <c r="E18" s="15" t="s">
        <v>17</v>
      </c>
      <c r="F18" s="16"/>
      <c r="G18" s="3">
        <f>F20+F21+F22+F23+F24+F25</f>
        <v>2305317.25</v>
      </c>
    </row>
    <row r="19" spans="1:7">
      <c r="A19" s="4" t="s">
        <v>21</v>
      </c>
      <c r="B19" s="5">
        <v>45239.05</v>
      </c>
      <c r="C19" s="6"/>
      <c r="E19" s="12"/>
      <c r="F19" s="13"/>
      <c r="G19" s="14"/>
    </row>
    <row r="20" spans="1:7">
      <c r="A20" s="4" t="s">
        <v>23</v>
      </c>
      <c r="B20" s="5">
        <v>159938.75</v>
      </c>
      <c r="C20" s="6"/>
      <c r="E20" s="4" t="s">
        <v>19</v>
      </c>
      <c r="F20" s="5">
        <v>1590623.97</v>
      </c>
      <c r="G20" s="6"/>
    </row>
    <row r="21" spans="1:7">
      <c r="A21" s="4" t="s">
        <v>25</v>
      </c>
      <c r="B21" s="5">
        <v>278894.83</v>
      </c>
      <c r="C21" s="6"/>
      <c r="E21" s="4" t="s">
        <v>54</v>
      </c>
      <c r="F21" s="5">
        <v>3915.61</v>
      </c>
      <c r="G21" s="6"/>
    </row>
    <row r="22" spans="1:7">
      <c r="A22" s="4" t="s">
        <v>26</v>
      </c>
      <c r="B22" s="5">
        <v>69157.27</v>
      </c>
      <c r="C22" s="6"/>
      <c r="E22" s="4" t="s">
        <v>22</v>
      </c>
      <c r="F22" s="5">
        <v>654996.15</v>
      </c>
      <c r="G22" s="6"/>
    </row>
    <row r="23" spans="1:7">
      <c r="A23" s="4" t="s">
        <v>27</v>
      </c>
      <c r="B23" s="5">
        <v>91004.07</v>
      </c>
      <c r="C23" s="6"/>
      <c r="E23" s="4" t="s">
        <v>24</v>
      </c>
      <c r="F23" s="5">
        <v>0</v>
      </c>
      <c r="G23" s="6"/>
    </row>
    <row r="24" spans="1:7">
      <c r="A24" s="7" t="s">
        <v>28</v>
      </c>
      <c r="B24" s="8">
        <v>112686.59</v>
      </c>
      <c r="C24" s="6"/>
      <c r="E24" s="4" t="s">
        <v>53</v>
      </c>
      <c r="F24" s="5">
        <v>0</v>
      </c>
      <c r="G24" s="6"/>
    </row>
    <row r="25" spans="1:7">
      <c r="A25" s="7" t="s">
        <v>57</v>
      </c>
      <c r="B25" s="8">
        <v>0</v>
      </c>
      <c r="C25" s="6"/>
      <c r="E25" s="9" t="s">
        <v>56</v>
      </c>
      <c r="F25" s="6">
        <v>55781.52</v>
      </c>
      <c r="G25" s="6"/>
    </row>
    <row r="26" spans="1:7">
      <c r="A26" s="17" t="s">
        <v>29</v>
      </c>
      <c r="B26" s="17"/>
      <c r="C26" s="3">
        <f>B27+B28+B29+B30+B31+B32+B33+B34+B35+B36+B37+B38+B39+B40</f>
        <v>346035.08999999997</v>
      </c>
      <c r="E26" s="9"/>
      <c r="G26" s="6"/>
    </row>
    <row r="27" spans="1:7">
      <c r="A27" s="4" t="s">
        <v>30</v>
      </c>
      <c r="B27" s="5">
        <v>86996.35</v>
      </c>
      <c r="C27" s="6"/>
      <c r="E27" s="9"/>
      <c r="G27" s="6"/>
    </row>
    <row r="28" spans="1:7">
      <c r="A28" s="4" t="s">
        <v>31</v>
      </c>
      <c r="B28" s="5">
        <v>7352.21</v>
      </c>
      <c r="C28" s="6"/>
      <c r="E28" s="9"/>
      <c r="G28" s="6"/>
    </row>
    <row r="29" spans="1:7">
      <c r="A29" s="4" t="s">
        <v>32</v>
      </c>
      <c r="B29" s="5">
        <v>0</v>
      </c>
      <c r="C29" s="6"/>
      <c r="E29" s="9"/>
      <c r="G29" s="6"/>
    </row>
    <row r="30" spans="1:7">
      <c r="A30" s="4" t="s">
        <v>33</v>
      </c>
      <c r="B30" s="5">
        <v>5632.14</v>
      </c>
      <c r="C30" s="6"/>
      <c r="E30" s="9"/>
      <c r="G30" s="6"/>
    </row>
    <row r="31" spans="1:7">
      <c r="A31" s="4" t="s">
        <v>34</v>
      </c>
      <c r="B31" s="5">
        <v>64655.77</v>
      </c>
      <c r="C31" s="6"/>
      <c r="E31" s="9"/>
      <c r="G31" s="6"/>
    </row>
    <row r="32" spans="1:7">
      <c r="A32" s="4" t="s">
        <v>35</v>
      </c>
      <c r="B32" s="5">
        <v>23783.94</v>
      </c>
      <c r="C32" s="6"/>
      <c r="E32" s="9"/>
      <c r="G32" s="6"/>
    </row>
    <row r="33" spans="1:7">
      <c r="A33" s="4" t="s">
        <v>36</v>
      </c>
      <c r="B33" s="5">
        <v>2560</v>
      </c>
      <c r="C33" s="6"/>
      <c r="E33" s="9"/>
      <c r="G33" s="6"/>
    </row>
    <row r="34" spans="1:7">
      <c r="A34" s="4" t="s">
        <v>37</v>
      </c>
      <c r="B34" s="5">
        <v>4051.61</v>
      </c>
      <c r="C34" s="6"/>
      <c r="E34" s="9"/>
      <c r="G34" s="6"/>
    </row>
    <row r="35" spans="1:7">
      <c r="A35" s="4" t="s">
        <v>38</v>
      </c>
      <c r="B35" s="5">
        <v>750</v>
      </c>
      <c r="C35" s="6"/>
      <c r="E35" s="9"/>
      <c r="G35" s="6"/>
    </row>
    <row r="36" spans="1:7">
      <c r="A36" s="4" t="s">
        <v>39</v>
      </c>
      <c r="B36" s="5">
        <v>100</v>
      </c>
      <c r="C36" s="6"/>
      <c r="E36" s="9"/>
      <c r="G36" s="6"/>
    </row>
    <row r="37" spans="1:7">
      <c r="A37" s="4" t="s">
        <v>40</v>
      </c>
      <c r="B37" s="5">
        <v>119951.31</v>
      </c>
      <c r="C37" s="6"/>
      <c r="E37" s="9"/>
      <c r="G37" s="6"/>
    </row>
    <row r="38" spans="1:7">
      <c r="A38" s="4" t="s">
        <v>41</v>
      </c>
      <c r="B38" s="5">
        <v>21501.759999999998</v>
      </c>
      <c r="C38" s="6"/>
      <c r="E38" s="9"/>
      <c r="G38" s="6"/>
    </row>
    <row r="39" spans="1:7">
      <c r="A39" s="4" t="s">
        <v>42</v>
      </c>
      <c r="B39" s="5">
        <v>2269</v>
      </c>
      <c r="C39" s="6"/>
      <c r="E39" s="9"/>
      <c r="G39" s="6"/>
    </row>
    <row r="40" spans="1:7">
      <c r="A40" s="7" t="s">
        <v>43</v>
      </c>
      <c r="B40" s="8">
        <v>6431</v>
      </c>
      <c r="C40" s="6"/>
      <c r="E40" s="9"/>
      <c r="G40" s="6"/>
    </row>
    <row r="41" spans="1:7">
      <c r="A41" s="17" t="s">
        <v>44</v>
      </c>
      <c r="B41" s="17"/>
      <c r="C41" s="3">
        <f>B43+B44+B45+B46</f>
        <v>206725.25</v>
      </c>
      <c r="E41" s="9"/>
      <c r="G41" s="6"/>
    </row>
    <row r="42" spans="1:7">
      <c r="A42" s="4" t="s">
        <v>45</v>
      </c>
      <c r="B42" s="5">
        <v>0</v>
      </c>
      <c r="C42" s="6"/>
      <c r="E42" s="9"/>
      <c r="G42" s="6"/>
    </row>
    <row r="43" spans="1:7">
      <c r="A43" s="4" t="s">
        <v>50</v>
      </c>
      <c r="B43" s="5">
        <v>46167.81</v>
      </c>
      <c r="C43" s="6"/>
      <c r="E43" s="9"/>
      <c r="G43" s="6"/>
    </row>
    <row r="44" spans="1:7">
      <c r="A44" s="4" t="s">
        <v>46</v>
      </c>
      <c r="B44" s="5">
        <v>158337.1</v>
      </c>
      <c r="C44" s="6"/>
      <c r="E44" s="9"/>
      <c r="G44" s="6"/>
    </row>
    <row r="45" spans="1:7">
      <c r="A45" s="7" t="s">
        <v>49</v>
      </c>
      <c r="B45" s="8">
        <v>1756.34</v>
      </c>
      <c r="C45" s="6"/>
      <c r="E45" s="9"/>
      <c r="G45" s="6"/>
    </row>
    <row r="46" spans="1:7">
      <c r="A46" s="7" t="s">
        <v>52</v>
      </c>
      <c r="B46" s="8">
        <v>464</v>
      </c>
      <c r="C46" s="6"/>
      <c r="E46" s="9"/>
      <c r="G46" s="6"/>
    </row>
    <row r="47" spans="1:7">
      <c r="A47" s="17" t="s">
        <v>47</v>
      </c>
      <c r="B47" s="17"/>
      <c r="C47" s="3">
        <f>C6+C7+C8+C9+C10+C18+C26+C41</f>
        <v>2409453.0599999996</v>
      </c>
      <c r="E47" s="9"/>
      <c r="G47" s="6"/>
    </row>
    <row r="48" spans="1:7">
      <c r="A48" s="17" t="s">
        <v>5</v>
      </c>
      <c r="B48" s="17"/>
      <c r="C48" s="3">
        <f>B49+B50+B51+B52+B53+B54+B55</f>
        <v>208943.51</v>
      </c>
      <c r="E48" s="9"/>
      <c r="G48" s="6"/>
    </row>
    <row r="49" spans="1:7">
      <c r="A49" s="4" t="s">
        <v>67</v>
      </c>
      <c r="B49" s="5">
        <v>18128.29</v>
      </c>
      <c r="C49" s="10"/>
      <c r="E49" s="9"/>
      <c r="G49" s="6"/>
    </row>
    <row r="50" spans="1:7">
      <c r="A50" s="4" t="s">
        <v>68</v>
      </c>
      <c r="B50" s="5">
        <v>115815.22</v>
      </c>
      <c r="C50" s="10"/>
      <c r="E50" s="9"/>
      <c r="G50" s="6"/>
    </row>
    <row r="51" spans="1:7">
      <c r="A51" s="7" t="s">
        <v>69</v>
      </c>
      <c r="B51" s="8">
        <v>75000</v>
      </c>
      <c r="C51" s="10"/>
      <c r="E51" s="9"/>
      <c r="G51" s="6"/>
    </row>
    <row r="52" spans="1:7">
      <c r="A52" s="7"/>
      <c r="B52" s="8">
        <v>0</v>
      </c>
      <c r="C52" s="10"/>
      <c r="E52" s="9"/>
      <c r="G52" s="6"/>
    </row>
    <row r="53" spans="1:7">
      <c r="A53" s="7"/>
      <c r="B53" s="8">
        <v>0</v>
      </c>
      <c r="C53" s="10"/>
      <c r="E53" s="9"/>
      <c r="G53" s="6"/>
    </row>
    <row r="54" spans="1:7">
      <c r="A54" s="7"/>
      <c r="B54" s="8">
        <v>0</v>
      </c>
      <c r="C54" s="10"/>
      <c r="E54" s="9"/>
      <c r="G54" s="6"/>
    </row>
    <row r="55" spans="1:7">
      <c r="A55" s="7"/>
      <c r="B55" s="8">
        <v>0</v>
      </c>
      <c r="C55" s="10"/>
      <c r="E55" s="9"/>
      <c r="G55" s="6"/>
    </row>
    <row r="56" spans="1:7">
      <c r="A56" s="17" t="s">
        <v>48</v>
      </c>
      <c r="B56" s="17"/>
      <c r="C56" s="3">
        <f>C47+C48</f>
        <v>2618396.5699999994</v>
      </c>
      <c r="D56" s="11"/>
      <c r="E56" s="9"/>
      <c r="G56" s="6"/>
    </row>
    <row r="57" spans="1:7">
      <c r="E57" s="9"/>
      <c r="G57" s="6"/>
    </row>
    <row r="58" spans="1:7">
      <c r="E58" s="15" t="s">
        <v>48</v>
      </c>
      <c r="F58" s="16"/>
      <c r="G58" s="3">
        <f>G6+G13+G14+G15+G16+G17+G18</f>
        <v>2618396.5699999998</v>
      </c>
    </row>
  </sheetData>
  <mergeCells count="21">
    <mergeCell ref="E18:F18"/>
    <mergeCell ref="E17:F17"/>
    <mergeCell ref="E13:F13"/>
    <mergeCell ref="A2:G2"/>
    <mergeCell ref="A3:G3"/>
    <mergeCell ref="A4:G4"/>
    <mergeCell ref="A5:C5"/>
    <mergeCell ref="E5:G5"/>
    <mergeCell ref="A6:B6"/>
    <mergeCell ref="E6:F6"/>
    <mergeCell ref="A7:B7"/>
    <mergeCell ref="A8:B8"/>
    <mergeCell ref="A9:B9"/>
    <mergeCell ref="A10:B10"/>
    <mergeCell ref="A18:B18"/>
    <mergeCell ref="E58:F58"/>
    <mergeCell ref="A26:B26"/>
    <mergeCell ref="A41:B41"/>
    <mergeCell ref="A47:B47"/>
    <mergeCell ref="A48:B48"/>
    <mergeCell ref="A56:B56"/>
  </mergeCells>
  <printOptions horizontalCentered="1"/>
  <pageMargins left="7.874015748031496E-2" right="7.874015748031496E-2" top="0.19685039370078741" bottom="0.19685039370078741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w7</cp:lastModifiedBy>
  <cp:revision>35</cp:revision>
  <cp:lastPrinted>2019-04-05T09:20:07Z</cp:lastPrinted>
  <dcterms:created xsi:type="dcterms:W3CDTF">2015-04-06T18:10:46Z</dcterms:created>
  <dcterms:modified xsi:type="dcterms:W3CDTF">2019-04-05T09:23:59Z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